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\Desktop\"/>
    </mc:Choice>
  </mc:AlternateContent>
  <xr:revisionPtr revIDLastSave="0" documentId="13_ncr:1_{54BC2AF0-41D3-484E-A8B8-8CB8429CDE16}" xr6:coauthVersionLast="43" xr6:coauthVersionMax="43" xr10:uidLastSave="{00000000-0000-0000-0000-000000000000}"/>
  <bookViews>
    <workbookView xWindow="-120" yWindow="-120" windowWidth="29040" windowHeight="15840" activeTab="1" xr2:uid="{384783B0-40F0-4D2D-A50F-C1EED3E02399}"/>
  </bookViews>
  <sheets>
    <sheet name="Sheet1" sheetId="1" r:id="rId1"/>
    <sheet name="Summary T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5" i="1" l="1"/>
  <c r="Q35" i="1"/>
  <c r="P36" i="1"/>
  <c r="Q36" i="1"/>
  <c r="O36" i="1"/>
  <c r="O35" i="1"/>
  <c r="H35" i="1"/>
  <c r="I35" i="1"/>
  <c r="J35" i="1"/>
  <c r="K35" i="1"/>
  <c r="L35" i="1"/>
  <c r="M35" i="1"/>
  <c r="N35" i="1"/>
  <c r="H36" i="1"/>
  <c r="I36" i="1"/>
  <c r="J36" i="1"/>
  <c r="K36" i="1"/>
  <c r="L36" i="1"/>
  <c r="M36" i="1"/>
  <c r="N36" i="1"/>
  <c r="G36" i="1"/>
  <c r="G35" i="1"/>
  <c r="P33" i="1"/>
  <c r="Q33" i="1"/>
  <c r="P34" i="1"/>
  <c r="Q34" i="1"/>
  <c r="O34" i="1"/>
  <c r="O33" i="1"/>
  <c r="H33" i="1"/>
  <c r="I33" i="1"/>
  <c r="J33" i="1"/>
  <c r="K33" i="1"/>
  <c r="L33" i="1"/>
  <c r="M33" i="1"/>
  <c r="N33" i="1"/>
  <c r="H34" i="1"/>
  <c r="I34" i="1"/>
  <c r="J34" i="1"/>
  <c r="K34" i="1"/>
  <c r="L34" i="1"/>
  <c r="M34" i="1"/>
  <c r="N34" i="1"/>
  <c r="G34" i="1"/>
  <c r="G3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" i="1"/>
  <c r="O13" i="1"/>
  <c r="O7" i="1"/>
  <c r="O11" i="1"/>
  <c r="O19" i="1"/>
  <c r="O4" i="1"/>
  <c r="O22" i="1"/>
  <c r="O17" i="1"/>
  <c r="O23" i="1"/>
  <c r="O21" i="1"/>
  <c r="O14" i="1"/>
  <c r="O20" i="1"/>
  <c r="O15" i="1"/>
  <c r="O5" i="1"/>
  <c r="O12" i="1"/>
  <c r="O24" i="1"/>
  <c r="O16" i="1"/>
  <c r="O9" i="1"/>
  <c r="O3" i="1"/>
  <c r="O31" i="1"/>
  <c r="O6" i="1"/>
  <c r="O8" i="1"/>
  <c r="O25" i="1"/>
  <c r="O26" i="1"/>
  <c r="O18" i="1"/>
  <c r="O10" i="1"/>
  <c r="O27" i="1"/>
  <c r="O32" i="1"/>
  <c r="O29" i="1"/>
  <c r="O28" i="1"/>
  <c r="O30" i="1"/>
  <c r="P13" i="1"/>
  <c r="P7" i="1"/>
  <c r="P11" i="1"/>
  <c r="P19" i="1"/>
  <c r="P4" i="1"/>
  <c r="P22" i="1"/>
  <c r="P17" i="1"/>
  <c r="P23" i="1"/>
  <c r="P21" i="1"/>
  <c r="P14" i="1"/>
  <c r="P20" i="1"/>
  <c r="P15" i="1"/>
  <c r="P5" i="1"/>
  <c r="P12" i="1"/>
  <c r="P24" i="1"/>
  <c r="P16" i="1"/>
  <c r="P9" i="1"/>
  <c r="P3" i="1"/>
  <c r="P31" i="1"/>
  <c r="P6" i="1"/>
  <c r="P8" i="1"/>
  <c r="P25" i="1"/>
  <c r="P26" i="1"/>
  <c r="P18" i="1"/>
  <c r="P10" i="1"/>
  <c r="P27" i="1"/>
  <c r="P32" i="1"/>
  <c r="P29" i="1"/>
  <c r="P28" i="1"/>
  <c r="P30" i="1"/>
</calcChain>
</file>

<file path=xl/sharedStrings.xml><?xml version="1.0" encoding="utf-8"?>
<sst xmlns="http://schemas.openxmlformats.org/spreadsheetml/2006/main" count="103" uniqueCount="63">
  <si>
    <t>UWI/API</t>
  </si>
  <si>
    <t>SURFLAT</t>
  </si>
  <si>
    <t>SURFLON</t>
  </si>
  <si>
    <t>WELL</t>
  </si>
  <si>
    <t>TRAVISPEAK</t>
  </si>
  <si>
    <t>CUMOIL</t>
  </si>
  <si>
    <t>CUMGAS</t>
  </si>
  <si>
    <t>CUMWTR</t>
  </si>
  <si>
    <t>MIN_DENNEUAV</t>
  </si>
  <si>
    <t>MAX_DENNEUAV</t>
  </si>
  <si>
    <t>MEAN_DENNEUA</t>
  </si>
  <si>
    <t>SD_DENNEUAVG</t>
  </si>
  <si>
    <t>PC10DENNEUAV</t>
  </si>
  <si>
    <t>PC90DENNEUAV</t>
  </si>
  <si>
    <t>MOD_DENNEUAV</t>
  </si>
  <si>
    <t>MED_DENNEUAV</t>
  </si>
  <si>
    <t>TOTPAYTHK</t>
  </si>
  <si>
    <t>TRAVPEAK</t>
  </si>
  <si>
    <t>MIN_PXND_HIL</t>
  </si>
  <si>
    <t>MAX_PXND_HIL</t>
  </si>
  <si>
    <t>MEAN_PXND_HI</t>
  </si>
  <si>
    <t>SD_PXND_HILT</t>
  </si>
  <si>
    <t>DEPMIN_PXND_</t>
  </si>
  <si>
    <t>MOD_PXND_HIL</t>
  </si>
  <si>
    <t>MED_PXND_HIL</t>
  </si>
  <si>
    <t>ISOPACH [JFB</t>
  </si>
  <si>
    <t>PC10PXND_HIL</t>
  </si>
  <si>
    <t>PC90PXND_HIL</t>
  </si>
  <si>
    <t>NET_SAND [JF</t>
  </si>
  <si>
    <t>GROSS</t>
  </si>
  <si>
    <t>Min Avg Por.</t>
  </si>
  <si>
    <t>Max Avg Por</t>
  </si>
  <si>
    <t>Mean Avg Por</t>
  </si>
  <si>
    <t>SD Avg Por</t>
  </si>
  <si>
    <t>PC10 Avg Por</t>
  </si>
  <si>
    <t>PC90 Avg Por</t>
  </si>
  <si>
    <t>Mode Avg Por</t>
  </si>
  <si>
    <t>Median Avg Por</t>
  </si>
  <si>
    <t>Net Sand</t>
  </si>
  <si>
    <t>Total Thickness</t>
  </si>
  <si>
    <t>Percent Sand Thickness</t>
  </si>
  <si>
    <t>Average Values for Travis Peak</t>
  </si>
  <si>
    <t>Standard Deviation Values for Travis Peak</t>
  </si>
  <si>
    <t>Minimum Values for Travis Peak</t>
  </si>
  <si>
    <t>Maximum Values for Travis Peak</t>
  </si>
  <si>
    <t>WELL (JFB)</t>
  </si>
  <si>
    <t>TRAVISPEAK (XTO dig)</t>
  </si>
  <si>
    <t>Min Avg Porosity
n = 8</t>
  </si>
  <si>
    <t>Max Avg Porosity
n = 8</t>
  </si>
  <si>
    <t>Mean Avg Pororisty
n = 8</t>
  </si>
  <si>
    <t>PC10 Avg Pororisty
n = 8</t>
  </si>
  <si>
    <t>PC90 Avg Pororisty
n = 8</t>
  </si>
  <si>
    <t>Mode Avg Pororisty
n = 8</t>
  </si>
  <si>
    <t>Median Avg Pororisty
n = 8</t>
  </si>
  <si>
    <t>Total Thickness, ft
n =  27</t>
  </si>
  <si>
    <t>Value</t>
  </si>
  <si>
    <t>Average</t>
  </si>
  <si>
    <t>Standard Deviation</t>
  </si>
  <si>
    <t xml:space="preserve">Minimum </t>
  </si>
  <si>
    <t>Maximum</t>
  </si>
  <si>
    <t>Std Dev. Avg Pororisty
n = 8</t>
  </si>
  <si>
    <t>Percent 
Sand Thickness
n = 27</t>
  </si>
  <si>
    <t>Net
 Sand, ft
n = 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</si>
</sst>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20">
    <xf numFmtId="0" fontId="0" fillId="0" borderId="0" xfId="0"/>
    <xf numFmtId="0" fontId="0" fillId="3" borderId="0" xfId="2" applyFont="1" applyBorder="1"/>
    <xf numFmtId="0" fontId="0" fillId="0" borderId="1" xfId="0" applyBorder="1"/>
    <xf numFmtId="0" fontId="0" fillId="0" borderId="0" xfId="0" applyBorder="1"/>
    <xf numFmtId="0" fontId="2" fillId="2" borderId="0" xfId="1"/>
    <xf numFmtId="2" fontId="2" fillId="2" borderId="0" xfId="1" applyNumberFormat="1"/>
    <xf numFmtId="1" fontId="2" fillId="2" borderId="0" xfId="1" applyNumberFormat="1"/>
    <xf numFmtId="0" fontId="0" fillId="0" borderId="0" xfId="0" applyAlignment="1">
      <alignment horizontal="center" vertical="center"/>
    </xf>
    <xf numFmtId="0" fontId="5" fillId="0" borderId="0" xfId="1" applyFont="1" applyFill="1"/>
    <xf numFmtId="0" fontId="3" fillId="4" borderId="2" xfId="0" applyFont="1" applyFill="1" applyBorder="1" applyAlignment="1">
      <alignment horizontal="center" vertical="center" wrapText="1"/>
    </xf>
    <xf numFmtId="0" fontId="4" fillId="4" borderId="2" xfId="1" applyFont="1" applyFill="1" applyBorder="1"/>
    <xf numFmtId="0" fontId="4" fillId="4" borderId="4" xfId="1" applyFont="1" applyFill="1" applyBorder="1"/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/>
    </xf>
    <xf numFmtId="1" fontId="5" fillId="0" borderId="4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</cellXfs>
  <cellStyles count="3"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D2C4-7D7C-4D2E-BE32-47664445F928}">
  <dimension ref="A1:AM36"/>
  <sheetViews>
    <sheetView workbookViewId="0">
      <selection sqref="A1:XFD1048576"/>
    </sheetView>
  </sheetViews>
  <sheetFormatPr defaultRowHeight="15" x14ac:dyDescent="0.25"/>
  <cols>
    <col min="1" max="1" width="12" bestFit="1" customWidth="1"/>
    <col min="15" max="15" width="9" bestFit="1" customWidth="1"/>
    <col min="16" max="16" width="14.5703125" bestFit="1" customWidth="1"/>
    <col min="17" max="17" width="22" bestFit="1" customWidth="1"/>
  </cols>
  <sheetData>
    <row r="1" spans="1:39" x14ac:dyDescent="0.25">
      <c r="A1" t="s">
        <v>0</v>
      </c>
      <c r="B1" t="s">
        <v>1</v>
      </c>
      <c r="C1" t="s">
        <v>2</v>
      </c>
      <c r="D1" t="s">
        <v>3</v>
      </c>
      <c r="E1" t="s">
        <v>3</v>
      </c>
      <c r="F1" t="s">
        <v>3</v>
      </c>
      <c r="R1" t="s">
        <v>45</v>
      </c>
      <c r="S1" t="s">
        <v>3</v>
      </c>
      <c r="T1" t="s">
        <v>3</v>
      </c>
      <c r="U1" t="s">
        <v>3</v>
      </c>
      <c r="V1" t="s">
        <v>3</v>
      </c>
      <c r="W1" t="s">
        <v>3</v>
      </c>
      <c r="X1" t="s">
        <v>3</v>
      </c>
      <c r="Y1" t="s">
        <v>3</v>
      </c>
      <c r="Z1" t="s">
        <v>3</v>
      </c>
      <c r="AA1" t="s">
        <v>3</v>
      </c>
      <c r="AB1" t="s">
        <v>46</v>
      </c>
      <c r="AC1" t="s">
        <v>4</v>
      </c>
      <c r="AD1" t="s">
        <v>4</v>
      </c>
      <c r="AE1" t="s">
        <v>4</v>
      </c>
      <c r="AF1" t="s">
        <v>4</v>
      </c>
      <c r="AG1" t="s">
        <v>4</v>
      </c>
      <c r="AH1" t="s">
        <v>4</v>
      </c>
      <c r="AI1" t="s">
        <v>4</v>
      </c>
      <c r="AJ1" t="s">
        <v>4</v>
      </c>
      <c r="AK1" t="s">
        <v>4</v>
      </c>
      <c r="AL1" t="s">
        <v>3</v>
      </c>
      <c r="AM1" t="s">
        <v>3</v>
      </c>
    </row>
    <row r="2" spans="1:39" x14ac:dyDescent="0.25">
      <c r="A2" t="s">
        <v>0</v>
      </c>
      <c r="B2" t="s">
        <v>1</v>
      </c>
      <c r="C2" t="s">
        <v>2</v>
      </c>
      <c r="D2" t="s">
        <v>5</v>
      </c>
      <c r="E2" t="s">
        <v>6</v>
      </c>
      <c r="F2" t="s">
        <v>7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8</v>
      </c>
      <c r="S2" t="s">
        <v>9</v>
      </c>
      <c r="T2" t="s">
        <v>10</v>
      </c>
      <c r="U2" t="s">
        <v>11</v>
      </c>
      <c r="V2" t="s">
        <v>12</v>
      </c>
      <c r="W2" t="s">
        <v>13</v>
      </c>
      <c r="X2" t="s">
        <v>14</v>
      </c>
      <c r="Y2" t="s">
        <v>15</v>
      </c>
      <c r="Z2" t="s">
        <v>16</v>
      </c>
      <c r="AA2" t="s">
        <v>17</v>
      </c>
      <c r="AB2" t="s">
        <v>18</v>
      </c>
      <c r="AC2" t="s">
        <v>19</v>
      </c>
      <c r="AD2" t="s">
        <v>20</v>
      </c>
      <c r="AE2" t="s">
        <v>21</v>
      </c>
      <c r="AF2" t="s">
        <v>26</v>
      </c>
      <c r="AG2" t="s">
        <v>27</v>
      </c>
      <c r="AH2" t="s">
        <v>22</v>
      </c>
      <c r="AI2" t="s">
        <v>23</v>
      </c>
      <c r="AJ2" t="s">
        <v>24</v>
      </c>
      <c r="AK2" t="s">
        <v>25</v>
      </c>
      <c r="AL2" t="s">
        <v>28</v>
      </c>
      <c r="AM2" t="s">
        <v>29</v>
      </c>
    </row>
    <row r="3" spans="1:39" x14ac:dyDescent="0.25">
      <c r="A3">
        <v>4218331457</v>
      </c>
      <c r="B3">
        <v>32.493189999999998</v>
      </c>
      <c r="C3">
        <v>-94.767325999999997</v>
      </c>
      <c r="D3">
        <v>0</v>
      </c>
      <c r="E3">
        <v>1620814</v>
      </c>
      <c r="F3">
        <v>296036</v>
      </c>
      <c r="G3">
        <v>0.01</v>
      </c>
      <c r="H3">
        <v>0.28999999999999998</v>
      </c>
      <c r="I3">
        <v>0.08</v>
      </c>
      <c r="J3">
        <v>0.05</v>
      </c>
      <c r="K3">
        <v>0.04</v>
      </c>
      <c r="L3">
        <v>0.17</v>
      </c>
      <c r="M3">
        <v>0.08</v>
      </c>
      <c r="N3">
        <v>7.0000000000000007E-2</v>
      </c>
      <c r="O3">
        <f t="shared" ref="O3:O32" si="0">IF(Z3=0,IF(AL3=0,AM3,AL3),Z3)</f>
        <v>1088.42</v>
      </c>
      <c r="P3">
        <f t="shared" ref="P3:P32" si="1">AA3</f>
        <v>1635</v>
      </c>
      <c r="Q3">
        <f>(O3/P3)*100</f>
        <v>66.570030581039759</v>
      </c>
      <c r="R3">
        <v>0.01</v>
      </c>
      <c r="S3">
        <v>0.28999999999999998</v>
      </c>
      <c r="T3">
        <v>0.08</v>
      </c>
      <c r="U3">
        <v>0.05</v>
      </c>
      <c r="V3">
        <v>0.04</v>
      </c>
      <c r="W3">
        <v>0.17</v>
      </c>
      <c r="X3">
        <v>0.08</v>
      </c>
      <c r="Y3">
        <v>7.0000000000000007E-2</v>
      </c>
      <c r="Z3">
        <v>1088.42</v>
      </c>
      <c r="AA3">
        <v>1635</v>
      </c>
      <c r="AK3">
        <v>1635</v>
      </c>
    </row>
    <row r="4" spans="1:39" x14ac:dyDescent="0.25">
      <c r="A4">
        <v>4240134531</v>
      </c>
      <c r="B4">
        <v>32.363515</v>
      </c>
      <c r="C4">
        <v>-94.637899000000004</v>
      </c>
      <c r="D4">
        <v>1253</v>
      </c>
      <c r="E4">
        <v>786403</v>
      </c>
      <c r="F4">
        <v>43827</v>
      </c>
      <c r="G4" s="1">
        <v>0.02</v>
      </c>
      <c r="H4" s="1">
        <v>0.59</v>
      </c>
      <c r="I4" s="1">
        <v>0.1</v>
      </c>
      <c r="J4" s="1">
        <v>0.06</v>
      </c>
      <c r="K4" s="1">
        <v>0.05</v>
      </c>
      <c r="L4" s="1">
        <v>0.16</v>
      </c>
      <c r="M4" s="1">
        <v>7.0000000000000007E-2</v>
      </c>
      <c r="N4" s="1">
        <v>0.08</v>
      </c>
      <c r="O4">
        <f t="shared" si="0"/>
        <v>1569.53</v>
      </c>
      <c r="P4">
        <f t="shared" si="1"/>
        <v>1797.88</v>
      </c>
      <c r="Q4">
        <f t="shared" ref="Q4:Q29" si="2">(O4/P4)*100</f>
        <v>87.298929850713051</v>
      </c>
      <c r="Z4">
        <v>0</v>
      </c>
      <c r="AA4">
        <v>1797.88</v>
      </c>
      <c r="AB4">
        <v>0.02</v>
      </c>
      <c r="AC4">
        <v>0.59</v>
      </c>
      <c r="AD4">
        <v>0.1</v>
      </c>
      <c r="AE4">
        <v>0.06</v>
      </c>
      <c r="AF4">
        <v>0.05</v>
      </c>
      <c r="AG4">
        <v>0.16</v>
      </c>
      <c r="AH4">
        <v>8159.5</v>
      </c>
      <c r="AI4">
        <v>7.0000000000000007E-2</v>
      </c>
      <c r="AJ4">
        <v>0.08</v>
      </c>
      <c r="AK4">
        <v>1797.88</v>
      </c>
      <c r="AL4">
        <v>1569.53</v>
      </c>
    </row>
    <row r="5" spans="1:39" x14ac:dyDescent="0.25">
      <c r="A5">
        <v>4240133363</v>
      </c>
      <c r="B5">
        <v>32.370474000000002</v>
      </c>
      <c r="C5">
        <v>-94.579622999999998</v>
      </c>
      <c r="D5">
        <v>0</v>
      </c>
      <c r="E5">
        <v>575244</v>
      </c>
      <c r="F5">
        <v>54985</v>
      </c>
      <c r="G5" s="2">
        <v>0.02</v>
      </c>
      <c r="H5" s="2">
        <v>0.28000000000000003</v>
      </c>
      <c r="I5" s="2">
        <v>0.09</v>
      </c>
      <c r="J5" s="2">
        <v>0.03</v>
      </c>
      <c r="K5" s="2">
        <v>0.06</v>
      </c>
      <c r="L5" s="2">
        <v>0.13</v>
      </c>
      <c r="M5" s="2">
        <v>7.0000000000000007E-2</v>
      </c>
      <c r="N5" s="2">
        <v>0.08</v>
      </c>
      <c r="O5">
        <f t="shared" si="0"/>
        <v>1566.06</v>
      </c>
      <c r="P5">
        <f t="shared" si="1"/>
        <v>1697.07</v>
      </c>
      <c r="Q5">
        <f t="shared" si="2"/>
        <v>92.280224151036776</v>
      </c>
      <c r="R5">
        <v>0.02</v>
      </c>
      <c r="S5">
        <v>0.28000000000000003</v>
      </c>
      <c r="T5">
        <v>0.09</v>
      </c>
      <c r="U5">
        <v>0.03</v>
      </c>
      <c r="V5">
        <v>0.06</v>
      </c>
      <c r="W5">
        <v>0.13</v>
      </c>
      <c r="X5">
        <v>7.0000000000000007E-2</v>
      </c>
      <c r="Y5">
        <v>0.08</v>
      </c>
      <c r="Z5">
        <v>1566.06</v>
      </c>
      <c r="AA5">
        <v>1697.07</v>
      </c>
      <c r="AK5">
        <v>1697.07</v>
      </c>
    </row>
    <row r="6" spans="1:39" x14ac:dyDescent="0.25">
      <c r="A6">
        <v>4220333289</v>
      </c>
      <c r="B6">
        <v>32.418259999999997</v>
      </c>
      <c r="C6">
        <v>-94.629514999999998</v>
      </c>
      <c r="D6">
        <v>521</v>
      </c>
      <c r="E6">
        <v>747007</v>
      </c>
      <c r="F6">
        <v>105879</v>
      </c>
      <c r="G6">
        <v>0.01</v>
      </c>
      <c r="H6">
        <v>0.28999999999999998</v>
      </c>
      <c r="I6">
        <v>0.08</v>
      </c>
      <c r="J6">
        <v>0.05</v>
      </c>
      <c r="K6">
        <v>0.04</v>
      </c>
      <c r="L6">
        <v>0.14000000000000001</v>
      </c>
      <c r="M6">
        <v>7.0000000000000007E-2</v>
      </c>
      <c r="N6">
        <v>0.06</v>
      </c>
      <c r="O6">
        <f t="shared" si="0"/>
        <v>1373.04</v>
      </c>
      <c r="P6">
        <f t="shared" si="1"/>
        <v>1597.14</v>
      </c>
      <c r="Q6">
        <f t="shared" si="2"/>
        <v>85.968668995830029</v>
      </c>
      <c r="R6">
        <v>0.01</v>
      </c>
      <c r="S6">
        <v>0.28999999999999998</v>
      </c>
      <c r="T6">
        <v>0.08</v>
      </c>
      <c r="U6">
        <v>0.05</v>
      </c>
      <c r="V6">
        <v>0.04</v>
      </c>
      <c r="W6">
        <v>0.14000000000000001</v>
      </c>
      <c r="X6">
        <v>7.0000000000000007E-2</v>
      </c>
      <c r="Y6">
        <v>0.06</v>
      </c>
      <c r="Z6">
        <v>1373.04</v>
      </c>
      <c r="AA6">
        <v>1597.14</v>
      </c>
      <c r="AB6">
        <v>0.02</v>
      </c>
      <c r="AC6">
        <v>0.56999999999999995</v>
      </c>
      <c r="AD6">
        <v>0.09</v>
      </c>
      <c r="AE6">
        <v>0.06</v>
      </c>
      <c r="AF6">
        <v>0.05</v>
      </c>
      <c r="AG6">
        <v>0.16</v>
      </c>
      <c r="AH6">
        <v>9014</v>
      </c>
      <c r="AI6">
        <v>0.06</v>
      </c>
      <c r="AJ6">
        <v>7.0000000000000007E-2</v>
      </c>
      <c r="AK6">
        <v>1597.14</v>
      </c>
    </row>
    <row r="7" spans="1:39" x14ac:dyDescent="0.25">
      <c r="A7">
        <v>4220333243</v>
      </c>
      <c r="B7">
        <v>32.401350000000001</v>
      </c>
      <c r="C7">
        <v>-94.633898000000002</v>
      </c>
      <c r="D7">
        <v>2308</v>
      </c>
      <c r="E7">
        <v>679156</v>
      </c>
      <c r="F7">
        <v>100832</v>
      </c>
      <c r="G7" s="1">
        <v>0.01</v>
      </c>
      <c r="H7" s="1">
        <v>0.45</v>
      </c>
      <c r="I7" s="1">
        <v>0.09</v>
      </c>
      <c r="J7" s="1">
        <v>0.05</v>
      </c>
      <c r="K7" s="1">
        <v>0.05</v>
      </c>
      <c r="L7" s="1">
        <v>0.13</v>
      </c>
      <c r="M7" s="1">
        <v>0.06</v>
      </c>
      <c r="N7" s="1">
        <v>7.0000000000000007E-2</v>
      </c>
      <c r="O7">
        <f t="shared" si="0"/>
        <v>1464.5</v>
      </c>
      <c r="P7">
        <f t="shared" si="1"/>
        <v>1819.66</v>
      </c>
      <c r="Q7">
        <f t="shared" si="2"/>
        <v>80.482068078652048</v>
      </c>
      <c r="Z7">
        <v>0</v>
      </c>
      <c r="AA7">
        <v>1819.66</v>
      </c>
      <c r="AB7">
        <v>0.01</v>
      </c>
      <c r="AC7">
        <v>0.45</v>
      </c>
      <c r="AD7">
        <v>0.09</v>
      </c>
      <c r="AE7">
        <v>0.05</v>
      </c>
      <c r="AF7">
        <v>0.05</v>
      </c>
      <c r="AG7">
        <v>0.13</v>
      </c>
      <c r="AH7">
        <v>7350</v>
      </c>
      <c r="AI7">
        <v>0.06</v>
      </c>
      <c r="AJ7">
        <v>7.0000000000000007E-2</v>
      </c>
      <c r="AK7">
        <v>1819.66</v>
      </c>
      <c r="AM7">
        <v>1464.5</v>
      </c>
    </row>
    <row r="8" spans="1:39" x14ac:dyDescent="0.25">
      <c r="A8">
        <v>4218331355</v>
      </c>
      <c r="B8">
        <v>32.497315</v>
      </c>
      <c r="C8">
        <v>-94.771185000000003</v>
      </c>
      <c r="D8">
        <v>0</v>
      </c>
      <c r="E8">
        <v>2288270</v>
      </c>
      <c r="F8">
        <v>379364</v>
      </c>
      <c r="G8" s="2">
        <v>0.01</v>
      </c>
      <c r="H8" s="2">
        <v>0.28999999999999998</v>
      </c>
      <c r="I8" s="2">
        <v>7.0000000000000007E-2</v>
      </c>
      <c r="J8" s="2">
        <v>0.04</v>
      </c>
      <c r="K8" s="2">
        <v>0.04</v>
      </c>
      <c r="L8" s="2">
        <v>0.11</v>
      </c>
      <c r="M8" s="2">
        <v>0.06</v>
      </c>
      <c r="N8" s="2">
        <v>0.06</v>
      </c>
      <c r="O8">
        <f t="shared" si="0"/>
        <v>1297.33</v>
      </c>
      <c r="P8">
        <f t="shared" si="1"/>
        <v>1594</v>
      </c>
      <c r="Q8">
        <f t="shared" si="2"/>
        <v>81.388331242158088</v>
      </c>
      <c r="R8">
        <v>0.01</v>
      </c>
      <c r="S8">
        <v>0.28999999999999998</v>
      </c>
      <c r="T8">
        <v>7.0000000000000007E-2</v>
      </c>
      <c r="U8">
        <v>0.04</v>
      </c>
      <c r="V8">
        <v>0.04</v>
      </c>
      <c r="W8">
        <v>0.11</v>
      </c>
      <c r="X8">
        <v>0.06</v>
      </c>
      <c r="Y8">
        <v>0.06</v>
      </c>
      <c r="Z8">
        <v>1297.33</v>
      </c>
      <c r="AA8">
        <v>1594</v>
      </c>
      <c r="AK8">
        <v>1594</v>
      </c>
    </row>
    <row r="9" spans="1:39" x14ac:dyDescent="0.25">
      <c r="A9">
        <v>4220333069</v>
      </c>
      <c r="B9">
        <v>32.402158</v>
      </c>
      <c r="C9">
        <v>-94.630960000000002</v>
      </c>
      <c r="D9">
        <v>1905</v>
      </c>
      <c r="E9">
        <v>439756</v>
      </c>
      <c r="F9">
        <v>113090</v>
      </c>
      <c r="G9" s="1">
        <v>0.02</v>
      </c>
      <c r="H9" s="1">
        <v>0.38</v>
      </c>
      <c r="I9" s="1">
        <v>0.09</v>
      </c>
      <c r="J9" s="1">
        <v>0.04</v>
      </c>
      <c r="K9" s="1">
        <v>0.05</v>
      </c>
      <c r="L9" s="1">
        <v>0.13</v>
      </c>
      <c r="M9" s="1">
        <v>0.06</v>
      </c>
      <c r="N9" s="1">
        <v>0.08</v>
      </c>
      <c r="O9">
        <f t="shared" si="0"/>
        <v>1295</v>
      </c>
      <c r="P9">
        <f t="shared" si="1"/>
        <v>1641.29</v>
      </c>
      <c r="Q9">
        <f t="shared" si="2"/>
        <v>78.901351985328617</v>
      </c>
      <c r="Z9">
        <v>0</v>
      </c>
      <c r="AA9">
        <v>1641.29</v>
      </c>
      <c r="AB9">
        <v>0.02</v>
      </c>
      <c r="AC9">
        <v>0.38</v>
      </c>
      <c r="AD9">
        <v>0.09</v>
      </c>
      <c r="AE9">
        <v>0.04</v>
      </c>
      <c r="AF9">
        <v>0.05</v>
      </c>
      <c r="AG9">
        <v>0.13</v>
      </c>
      <c r="AH9">
        <v>8411</v>
      </c>
      <c r="AI9">
        <v>0.06</v>
      </c>
      <c r="AJ9">
        <v>0.08</v>
      </c>
      <c r="AK9">
        <v>1641.29</v>
      </c>
      <c r="AM9">
        <v>1295</v>
      </c>
    </row>
    <row r="10" spans="1:39" x14ac:dyDescent="0.25">
      <c r="A10">
        <v>4218331708</v>
      </c>
      <c r="B10">
        <v>32.477296000000003</v>
      </c>
      <c r="C10">
        <v>-94.764062999999993</v>
      </c>
      <c r="D10">
        <v>0</v>
      </c>
      <c r="E10">
        <v>1576194</v>
      </c>
      <c r="F10">
        <v>417901</v>
      </c>
      <c r="G10">
        <v>0.01</v>
      </c>
      <c r="H10">
        <v>0.26</v>
      </c>
      <c r="I10">
        <v>0.08</v>
      </c>
      <c r="J10">
        <v>0.04</v>
      </c>
      <c r="K10">
        <v>0.05</v>
      </c>
      <c r="L10">
        <v>0.14000000000000001</v>
      </c>
      <c r="M10">
        <v>0.05</v>
      </c>
      <c r="N10">
        <v>7.0000000000000007E-2</v>
      </c>
      <c r="O10">
        <f t="shared" si="0"/>
        <v>1078.49</v>
      </c>
      <c r="P10">
        <f t="shared" si="1"/>
        <v>1528.58</v>
      </c>
      <c r="Q10">
        <f t="shared" si="2"/>
        <v>70.555024925093875</v>
      </c>
      <c r="R10">
        <v>0.01</v>
      </c>
      <c r="S10">
        <v>0.26</v>
      </c>
      <c r="T10">
        <v>0.08</v>
      </c>
      <c r="U10">
        <v>0.04</v>
      </c>
      <c r="V10">
        <v>0.05</v>
      </c>
      <c r="W10">
        <v>0.14000000000000001</v>
      </c>
      <c r="X10">
        <v>0.05</v>
      </c>
      <c r="Y10">
        <v>7.0000000000000007E-2</v>
      </c>
      <c r="Z10">
        <v>1078.49</v>
      </c>
      <c r="AA10">
        <v>1528.58</v>
      </c>
      <c r="AK10">
        <v>1528.58</v>
      </c>
    </row>
    <row r="11" spans="1:39" x14ac:dyDescent="0.25">
      <c r="A11">
        <v>4218331534</v>
      </c>
      <c r="B11">
        <v>32.387439999999998</v>
      </c>
      <c r="C11">
        <v>-94.642048000000003</v>
      </c>
      <c r="D11">
        <v>3178</v>
      </c>
      <c r="E11">
        <v>636892</v>
      </c>
      <c r="F11">
        <v>79872</v>
      </c>
      <c r="O11">
        <f t="shared" si="0"/>
        <v>1659.19</v>
      </c>
      <c r="P11">
        <f t="shared" si="1"/>
        <v>1817.17</v>
      </c>
      <c r="Q11">
        <f t="shared" si="2"/>
        <v>91.306261934766695</v>
      </c>
      <c r="Z11">
        <v>0</v>
      </c>
      <c r="AA11">
        <v>1817.17</v>
      </c>
      <c r="AK11">
        <v>1817.17</v>
      </c>
      <c r="AL11">
        <v>1659.19</v>
      </c>
    </row>
    <row r="12" spans="1:39" x14ac:dyDescent="0.25">
      <c r="A12">
        <v>4220332881</v>
      </c>
      <c r="B12">
        <v>32.424796000000001</v>
      </c>
      <c r="C12">
        <v>-94.623558000000003</v>
      </c>
      <c r="D12">
        <v>1477</v>
      </c>
      <c r="E12">
        <v>779784</v>
      </c>
      <c r="F12">
        <v>77978</v>
      </c>
      <c r="O12">
        <f t="shared" si="0"/>
        <v>1605</v>
      </c>
      <c r="P12">
        <f t="shared" si="1"/>
        <v>1668.56</v>
      </c>
      <c r="Q12">
        <f t="shared" si="2"/>
        <v>96.190727333748853</v>
      </c>
      <c r="Z12">
        <v>0</v>
      </c>
      <c r="AA12">
        <v>1668.56</v>
      </c>
      <c r="AK12">
        <v>1668.56</v>
      </c>
      <c r="AM12">
        <v>1605</v>
      </c>
    </row>
    <row r="13" spans="1:39" x14ac:dyDescent="0.25">
      <c r="A13">
        <v>4218331665</v>
      </c>
      <c r="B13">
        <v>32.372591999999997</v>
      </c>
      <c r="C13">
        <v>-94.645212999999998</v>
      </c>
      <c r="D13">
        <v>4921</v>
      </c>
      <c r="E13">
        <v>1230041</v>
      </c>
      <c r="F13">
        <v>190808</v>
      </c>
      <c r="G13" s="3"/>
      <c r="H13" s="3"/>
      <c r="I13" s="3"/>
      <c r="J13" s="3"/>
      <c r="K13" s="3"/>
      <c r="L13" s="3"/>
      <c r="M13" s="3"/>
      <c r="N13" s="3"/>
      <c r="O13">
        <f t="shared" si="0"/>
        <v>1577.65</v>
      </c>
      <c r="P13">
        <f t="shared" si="1"/>
        <v>1868.25</v>
      </c>
      <c r="Q13">
        <f t="shared" si="2"/>
        <v>84.445336544894957</v>
      </c>
      <c r="Z13">
        <v>0</v>
      </c>
      <c r="AA13">
        <v>1868.25</v>
      </c>
      <c r="AK13">
        <v>1868.25</v>
      </c>
      <c r="AL13">
        <v>1577.65</v>
      </c>
    </row>
    <row r="14" spans="1:39" x14ac:dyDescent="0.25">
      <c r="A14">
        <v>4220334061</v>
      </c>
      <c r="B14">
        <v>32.449939999999998</v>
      </c>
      <c r="C14">
        <v>-94.617733000000001</v>
      </c>
      <c r="D14">
        <v>919</v>
      </c>
      <c r="E14">
        <v>442131</v>
      </c>
      <c r="F14">
        <v>86544</v>
      </c>
      <c r="G14" s="3"/>
      <c r="H14" s="3"/>
      <c r="I14" s="3"/>
      <c r="J14" s="3"/>
      <c r="K14" s="3"/>
      <c r="L14" s="3"/>
      <c r="M14" s="3"/>
      <c r="N14" s="3"/>
      <c r="O14">
        <f t="shared" si="0"/>
        <v>1554.65</v>
      </c>
      <c r="P14">
        <f t="shared" si="1"/>
        <v>1752.67</v>
      </c>
      <c r="Q14">
        <f t="shared" si="2"/>
        <v>88.701809239617262</v>
      </c>
      <c r="Z14">
        <v>0</v>
      </c>
      <c r="AA14">
        <v>1752.67</v>
      </c>
      <c r="AK14">
        <v>1752.67</v>
      </c>
      <c r="AL14">
        <v>1554.65</v>
      </c>
    </row>
    <row r="15" spans="1:39" x14ac:dyDescent="0.25">
      <c r="A15">
        <v>4220334312</v>
      </c>
      <c r="B15">
        <v>32.441352999999999</v>
      </c>
      <c r="C15">
        <v>-94.620834000000002</v>
      </c>
      <c r="D15">
        <v>1176</v>
      </c>
      <c r="E15">
        <v>597255</v>
      </c>
      <c r="F15">
        <v>136849</v>
      </c>
      <c r="O15">
        <f t="shared" si="0"/>
        <v>1534.61</v>
      </c>
      <c r="P15">
        <f t="shared" si="1"/>
        <v>1737.73</v>
      </c>
      <c r="Q15">
        <f t="shared" si="2"/>
        <v>88.311187583801853</v>
      </c>
      <c r="Z15">
        <v>0</v>
      </c>
      <c r="AA15">
        <v>1737.73</v>
      </c>
      <c r="AK15">
        <v>1737.73</v>
      </c>
      <c r="AL15">
        <v>1534.61</v>
      </c>
    </row>
    <row r="16" spans="1:39" x14ac:dyDescent="0.25">
      <c r="A16">
        <v>4220334323</v>
      </c>
      <c r="B16">
        <v>32.455517</v>
      </c>
      <c r="C16">
        <v>-94.609983</v>
      </c>
      <c r="D16">
        <v>1457</v>
      </c>
      <c r="E16">
        <v>664846</v>
      </c>
      <c r="F16">
        <v>106396</v>
      </c>
      <c r="O16">
        <f t="shared" si="0"/>
        <v>1528.21</v>
      </c>
      <c r="P16">
        <f t="shared" si="1"/>
        <v>1657.15</v>
      </c>
      <c r="Q16">
        <f t="shared" si="2"/>
        <v>92.219171469088494</v>
      </c>
      <c r="Z16">
        <v>0</v>
      </c>
      <c r="AA16">
        <v>1657.15</v>
      </c>
      <c r="AK16">
        <v>1657.15</v>
      </c>
      <c r="AL16">
        <v>1528.21</v>
      </c>
    </row>
    <row r="17" spans="1:38" x14ac:dyDescent="0.25">
      <c r="A17">
        <v>4218331731</v>
      </c>
      <c r="B17">
        <v>32.397305000000003</v>
      </c>
      <c r="C17">
        <v>-94.641621000000001</v>
      </c>
      <c r="D17">
        <v>2614</v>
      </c>
      <c r="E17">
        <v>645973</v>
      </c>
      <c r="F17">
        <v>67036</v>
      </c>
      <c r="O17">
        <f t="shared" si="0"/>
        <v>1514.22</v>
      </c>
      <c r="P17">
        <f t="shared" si="1"/>
        <v>1786.39</v>
      </c>
      <c r="Q17">
        <f t="shared" si="2"/>
        <v>84.764245209612682</v>
      </c>
      <c r="Z17">
        <v>0</v>
      </c>
      <c r="AA17">
        <v>1786.39</v>
      </c>
      <c r="AK17">
        <v>1786.39</v>
      </c>
      <c r="AL17">
        <v>1514.22</v>
      </c>
    </row>
    <row r="18" spans="1:38" x14ac:dyDescent="0.25">
      <c r="A18">
        <v>4220334462</v>
      </c>
      <c r="B18">
        <v>32.442287</v>
      </c>
      <c r="C18">
        <v>-94.670792000000006</v>
      </c>
      <c r="D18">
        <v>167</v>
      </c>
      <c r="E18">
        <v>421029</v>
      </c>
      <c r="F18">
        <v>26724</v>
      </c>
      <c r="O18">
        <f t="shared" si="0"/>
        <v>1513.66</v>
      </c>
      <c r="P18">
        <f t="shared" si="1"/>
        <v>1528.62</v>
      </c>
      <c r="Q18">
        <f t="shared" si="2"/>
        <v>99.021339508838054</v>
      </c>
      <c r="Z18">
        <v>1513.66</v>
      </c>
      <c r="AA18">
        <v>1528.62</v>
      </c>
      <c r="AK18">
        <v>1528.62</v>
      </c>
    </row>
    <row r="19" spans="1:38" x14ac:dyDescent="0.25">
      <c r="A19">
        <v>4220333769</v>
      </c>
      <c r="B19">
        <v>32.423627000000003</v>
      </c>
      <c r="C19">
        <v>-94.664777000000001</v>
      </c>
      <c r="D19">
        <v>2910</v>
      </c>
      <c r="E19">
        <v>296056</v>
      </c>
      <c r="F19">
        <v>86135</v>
      </c>
      <c r="O19">
        <f t="shared" si="0"/>
        <v>1497.38</v>
      </c>
      <c r="P19">
        <f t="shared" si="1"/>
        <v>1811.13</v>
      </c>
      <c r="Q19">
        <f t="shared" si="2"/>
        <v>82.67656104200141</v>
      </c>
      <c r="Z19">
        <v>1497.38</v>
      </c>
      <c r="AA19">
        <v>1811.13</v>
      </c>
      <c r="AK19">
        <v>1811.13</v>
      </c>
    </row>
    <row r="20" spans="1:38" x14ac:dyDescent="0.25">
      <c r="A20">
        <v>4220334073</v>
      </c>
      <c r="B20">
        <v>32.431454000000002</v>
      </c>
      <c r="C20">
        <v>-94.621858000000003</v>
      </c>
      <c r="D20">
        <v>1185</v>
      </c>
      <c r="E20">
        <v>451112</v>
      </c>
      <c r="F20">
        <v>140958</v>
      </c>
      <c r="G20" s="2"/>
      <c r="H20" s="2"/>
      <c r="I20" s="2"/>
      <c r="J20" s="2"/>
      <c r="K20" s="2"/>
      <c r="L20" s="2"/>
      <c r="M20" s="2"/>
      <c r="N20" s="2"/>
      <c r="O20">
        <f t="shared" si="0"/>
        <v>1493.18</v>
      </c>
      <c r="P20">
        <f t="shared" si="1"/>
        <v>1745.17</v>
      </c>
      <c r="Q20">
        <f t="shared" si="2"/>
        <v>85.560719013047432</v>
      </c>
      <c r="Z20">
        <v>0</v>
      </c>
      <c r="AA20">
        <v>1745.17</v>
      </c>
      <c r="AK20">
        <v>1745.17</v>
      </c>
      <c r="AL20">
        <v>1493.18</v>
      </c>
    </row>
    <row r="21" spans="1:38" x14ac:dyDescent="0.25">
      <c r="A21">
        <v>4218331715</v>
      </c>
      <c r="B21">
        <v>32.384399999999999</v>
      </c>
      <c r="C21">
        <v>-94.645041000000006</v>
      </c>
      <c r="D21">
        <v>2926</v>
      </c>
      <c r="E21">
        <v>559211</v>
      </c>
      <c r="F21">
        <v>49171</v>
      </c>
      <c r="O21">
        <f t="shared" si="0"/>
        <v>1460.84</v>
      </c>
      <c r="P21">
        <f t="shared" si="1"/>
        <v>1759.49</v>
      </c>
      <c r="Q21">
        <f t="shared" si="2"/>
        <v>83.026331493785122</v>
      </c>
      <c r="Z21">
        <v>0</v>
      </c>
      <c r="AA21">
        <v>1759.49</v>
      </c>
      <c r="AK21">
        <v>1759.49</v>
      </c>
      <c r="AL21">
        <v>1460.84</v>
      </c>
    </row>
    <row r="22" spans="1:38" x14ac:dyDescent="0.25">
      <c r="A22">
        <v>4220333612</v>
      </c>
      <c r="B22">
        <v>32.423470999999999</v>
      </c>
      <c r="C22">
        <v>-94.662768</v>
      </c>
      <c r="D22">
        <v>59</v>
      </c>
      <c r="E22">
        <v>145082</v>
      </c>
      <c r="F22">
        <v>24123</v>
      </c>
      <c r="O22">
        <f t="shared" si="0"/>
        <v>1431.21</v>
      </c>
      <c r="P22">
        <f t="shared" si="1"/>
        <v>1787</v>
      </c>
      <c r="Q22">
        <f t="shared" si="2"/>
        <v>80.090095131505322</v>
      </c>
      <c r="Z22">
        <v>1431.21</v>
      </c>
      <c r="AA22">
        <v>1787</v>
      </c>
      <c r="AK22">
        <v>1787</v>
      </c>
    </row>
    <row r="23" spans="1:38" x14ac:dyDescent="0.25">
      <c r="A23">
        <v>4218331666</v>
      </c>
      <c r="B23">
        <v>32.372489000000002</v>
      </c>
      <c r="C23">
        <v>-94.645081000000005</v>
      </c>
      <c r="D23">
        <v>4186</v>
      </c>
      <c r="E23">
        <v>961857</v>
      </c>
      <c r="F23">
        <v>121326</v>
      </c>
      <c r="O23">
        <f t="shared" si="0"/>
        <v>1398.88</v>
      </c>
      <c r="P23">
        <f t="shared" si="1"/>
        <v>1773.28</v>
      </c>
      <c r="Q23">
        <f t="shared" si="2"/>
        <v>78.886583055129492</v>
      </c>
      <c r="Z23">
        <v>0</v>
      </c>
      <c r="AA23">
        <v>1773.28</v>
      </c>
      <c r="AK23">
        <v>1773.28</v>
      </c>
      <c r="AL23">
        <v>1398.88</v>
      </c>
    </row>
    <row r="24" spans="1:38" x14ac:dyDescent="0.25">
      <c r="A24">
        <v>4220334047</v>
      </c>
      <c r="B24">
        <v>32.428643000000001</v>
      </c>
      <c r="C24">
        <v>-94.620825999999994</v>
      </c>
      <c r="D24">
        <v>1415</v>
      </c>
      <c r="E24">
        <v>510235</v>
      </c>
      <c r="F24">
        <v>98076</v>
      </c>
      <c r="O24">
        <f t="shared" si="0"/>
        <v>1278.9000000000001</v>
      </c>
      <c r="P24">
        <f t="shared" si="1"/>
        <v>1660.9</v>
      </c>
      <c r="Q24">
        <f t="shared" si="2"/>
        <v>77.000421458245526</v>
      </c>
      <c r="Z24">
        <v>0</v>
      </c>
      <c r="AA24">
        <v>1660.9</v>
      </c>
      <c r="AK24">
        <v>1660.9</v>
      </c>
      <c r="AL24">
        <v>1278.9000000000001</v>
      </c>
    </row>
    <row r="25" spans="1:38" x14ac:dyDescent="0.25">
      <c r="A25">
        <v>4218331864</v>
      </c>
      <c r="B25">
        <v>32.487752</v>
      </c>
      <c r="C25">
        <v>-94.764853000000002</v>
      </c>
      <c r="D25">
        <v>5389</v>
      </c>
      <c r="E25">
        <v>1031954</v>
      </c>
      <c r="F25">
        <v>136290</v>
      </c>
      <c r="O25">
        <f t="shared" si="0"/>
        <v>1254.08</v>
      </c>
      <c r="P25">
        <f t="shared" si="1"/>
        <v>1555.14</v>
      </c>
      <c r="Q25">
        <f t="shared" si="2"/>
        <v>80.640971230885967</v>
      </c>
      <c r="Z25">
        <v>1254.08</v>
      </c>
      <c r="AA25">
        <v>1555.14</v>
      </c>
      <c r="AK25">
        <v>1555.14</v>
      </c>
    </row>
    <row r="26" spans="1:38" x14ac:dyDescent="0.25">
      <c r="A26">
        <v>4220333816</v>
      </c>
      <c r="B26">
        <v>32.434339000000001</v>
      </c>
      <c r="C26">
        <v>-94.672723000000005</v>
      </c>
      <c r="D26">
        <v>164</v>
      </c>
      <c r="E26">
        <v>621433</v>
      </c>
      <c r="F26">
        <v>21724</v>
      </c>
      <c r="O26">
        <f t="shared" si="0"/>
        <v>1253</v>
      </c>
      <c r="P26">
        <f t="shared" si="1"/>
        <v>1537.16</v>
      </c>
      <c r="Q26">
        <f t="shared" si="2"/>
        <v>81.513960810845973</v>
      </c>
      <c r="Z26">
        <v>1253</v>
      </c>
      <c r="AA26">
        <v>1537.16</v>
      </c>
      <c r="AK26">
        <v>1537.16</v>
      </c>
    </row>
    <row r="27" spans="1:38" x14ac:dyDescent="0.25">
      <c r="A27">
        <v>4220333619</v>
      </c>
      <c r="B27">
        <v>32.421301999999997</v>
      </c>
      <c r="C27">
        <v>-94.649737999999999</v>
      </c>
      <c r="D27">
        <v>90</v>
      </c>
      <c r="E27">
        <v>182824</v>
      </c>
      <c r="F27">
        <v>44107</v>
      </c>
      <c r="O27">
        <f t="shared" si="0"/>
        <v>1186.78</v>
      </c>
      <c r="P27">
        <f t="shared" si="1"/>
        <v>1523.47</v>
      </c>
      <c r="Q27">
        <f t="shared" si="2"/>
        <v>77.899794547972718</v>
      </c>
      <c r="Z27">
        <v>1186.78</v>
      </c>
      <c r="AA27">
        <v>1523.47</v>
      </c>
      <c r="AK27">
        <v>1523.47</v>
      </c>
    </row>
    <row r="28" spans="1:38" x14ac:dyDescent="0.25">
      <c r="A28">
        <v>4218331969</v>
      </c>
      <c r="B28">
        <v>32.466358999999997</v>
      </c>
      <c r="C28">
        <v>-94.703979000000004</v>
      </c>
      <c r="D28">
        <v>645</v>
      </c>
      <c r="E28">
        <v>453331</v>
      </c>
      <c r="F28">
        <v>42711</v>
      </c>
      <c r="O28">
        <f t="shared" si="0"/>
        <v>1073.46</v>
      </c>
      <c r="P28">
        <f t="shared" si="1"/>
        <v>1347.92</v>
      </c>
      <c r="Q28">
        <f t="shared" si="2"/>
        <v>79.638257463350939</v>
      </c>
      <c r="Z28">
        <v>1073.46</v>
      </c>
      <c r="AA28">
        <v>1347.92</v>
      </c>
      <c r="AK28">
        <v>1347.92</v>
      </c>
    </row>
    <row r="29" spans="1:38" x14ac:dyDescent="0.25">
      <c r="A29">
        <v>4220333716</v>
      </c>
      <c r="B29">
        <v>32.454220999999997</v>
      </c>
      <c r="C29">
        <v>-94.681472999999997</v>
      </c>
      <c r="D29">
        <v>1706</v>
      </c>
      <c r="E29">
        <v>369478</v>
      </c>
      <c r="F29">
        <v>25899</v>
      </c>
      <c r="O29">
        <f t="shared" si="0"/>
        <v>1071.96</v>
      </c>
      <c r="P29">
        <f t="shared" si="1"/>
        <v>1426.86</v>
      </c>
      <c r="Q29">
        <f t="shared" si="2"/>
        <v>75.127202388461384</v>
      </c>
      <c r="Z29">
        <v>1071.96</v>
      </c>
      <c r="AA29">
        <v>1426.86</v>
      </c>
      <c r="AK29">
        <v>1426.86</v>
      </c>
    </row>
    <row r="30" spans="1:38" x14ac:dyDescent="0.25">
      <c r="A30">
        <v>4220334324</v>
      </c>
      <c r="B30">
        <v>32.453637000000001</v>
      </c>
      <c r="C30">
        <v>-94.612324000000001</v>
      </c>
      <c r="D30">
        <v>1362</v>
      </c>
      <c r="E30">
        <v>581770</v>
      </c>
      <c r="F30">
        <v>104493</v>
      </c>
      <c r="O30">
        <f t="shared" si="0"/>
        <v>0</v>
      </c>
      <c r="P30">
        <f t="shared" si="1"/>
        <v>1936.98</v>
      </c>
      <c r="Z30">
        <v>0</v>
      </c>
      <c r="AA30">
        <v>1936.98</v>
      </c>
      <c r="AK30">
        <v>1936.98</v>
      </c>
    </row>
    <row r="31" spans="1:38" x14ac:dyDescent="0.25">
      <c r="A31">
        <v>4218331918</v>
      </c>
      <c r="B31">
        <v>32.380870000000002</v>
      </c>
      <c r="C31">
        <v>-94.592855999999998</v>
      </c>
      <c r="D31">
        <v>0</v>
      </c>
      <c r="E31">
        <v>0</v>
      </c>
      <c r="F31">
        <v>0</v>
      </c>
      <c r="O31">
        <f t="shared" si="0"/>
        <v>0</v>
      </c>
      <c r="P31">
        <f t="shared" si="1"/>
        <v>1613.96</v>
      </c>
      <c r="Z31">
        <v>0</v>
      </c>
      <c r="AA31">
        <v>1613.96</v>
      </c>
      <c r="AK31">
        <v>1613.96</v>
      </c>
    </row>
    <row r="32" spans="1:38" x14ac:dyDescent="0.25">
      <c r="A32">
        <v>4220334531</v>
      </c>
      <c r="B32">
        <v>32.444592999999998</v>
      </c>
      <c r="C32">
        <v>-94.674916999999994</v>
      </c>
      <c r="D32">
        <v>746</v>
      </c>
      <c r="E32">
        <v>1009303</v>
      </c>
      <c r="F32">
        <v>107708</v>
      </c>
      <c r="O32">
        <f t="shared" si="0"/>
        <v>0</v>
      </c>
      <c r="P32">
        <f t="shared" si="1"/>
        <v>1475.62</v>
      </c>
      <c r="Z32">
        <v>0</v>
      </c>
      <c r="AA32">
        <v>1475.62</v>
      </c>
      <c r="AK32">
        <v>1475.62</v>
      </c>
    </row>
    <row r="33" spans="1:17" s="4" customFormat="1" x14ac:dyDescent="0.25">
      <c r="A33" s="4" t="s">
        <v>41</v>
      </c>
      <c r="G33" s="5">
        <f>AVERAGE(G3:G10)</f>
        <v>1.375E-2</v>
      </c>
      <c r="H33" s="5">
        <f t="shared" ref="H33:N33" si="3">AVERAGE(H3:H10)</f>
        <v>0.35375000000000001</v>
      </c>
      <c r="I33" s="5">
        <f t="shared" si="3"/>
        <v>8.4999999999999992E-2</v>
      </c>
      <c r="J33" s="5">
        <f t="shared" si="3"/>
        <v>4.4999999999999991E-2</v>
      </c>
      <c r="K33" s="5">
        <f t="shared" si="3"/>
        <v>4.7499999999999994E-2</v>
      </c>
      <c r="L33" s="5">
        <f t="shared" si="3"/>
        <v>0.13875000000000001</v>
      </c>
      <c r="M33" s="5">
        <f t="shared" si="3"/>
        <v>6.5000000000000002E-2</v>
      </c>
      <c r="N33" s="5">
        <f t="shared" si="3"/>
        <v>7.1250000000000008E-2</v>
      </c>
      <c r="O33" s="6">
        <f>AVERAGE(O3:O29)</f>
        <v>1393.304814814815</v>
      </c>
      <c r="P33" s="6">
        <f t="shared" ref="P33:Q33" si="4">AVERAGE(P3:P29)</f>
        <v>1668.6918518518523</v>
      </c>
      <c r="Q33" s="6">
        <f t="shared" si="4"/>
        <v>83.350578009979685</v>
      </c>
    </row>
    <row r="34" spans="1:17" s="4" customFormat="1" x14ac:dyDescent="0.25">
      <c r="A34" s="4" t="s">
        <v>42</v>
      </c>
      <c r="G34" s="5">
        <f>_xlfn.STDEV.P(G3:G10)</f>
        <v>4.8412291827592728E-3</v>
      </c>
      <c r="H34" s="5">
        <f t="shared" ref="H34:N34" si="5">_xlfn.STDEV.P(H3:H10)</f>
        <v>0.10734727523323535</v>
      </c>
      <c r="I34" s="5">
        <f t="shared" si="5"/>
        <v>8.6602540378443865E-3</v>
      </c>
      <c r="J34" s="5">
        <f t="shared" si="5"/>
        <v>8.6602540378444611E-3</v>
      </c>
      <c r="K34" s="5">
        <f t="shared" si="5"/>
        <v>6.614378277661476E-3</v>
      </c>
      <c r="L34" s="5">
        <f t="shared" si="5"/>
        <v>1.7633419974582367E-2</v>
      </c>
      <c r="M34" s="5">
        <f t="shared" si="5"/>
        <v>8.6602540378444108E-3</v>
      </c>
      <c r="N34" s="5">
        <f t="shared" si="5"/>
        <v>7.8062474979979993E-3</v>
      </c>
      <c r="O34" s="6">
        <f>_xlfn.STDEV.P(O3:O29)</f>
        <v>177.15065288493136</v>
      </c>
      <c r="P34" s="6">
        <f t="shared" ref="P34:Q34" si="6">_xlfn.STDEV.P(P3:P29)</f>
        <v>129.36246570627699</v>
      </c>
      <c r="Q34" s="6">
        <f t="shared" si="6"/>
        <v>7.1656463539766317</v>
      </c>
    </row>
    <row r="35" spans="1:17" s="4" customFormat="1" x14ac:dyDescent="0.25">
      <c r="A35" s="4" t="s">
        <v>43</v>
      </c>
      <c r="G35" s="5">
        <f>MIN(G3:G10)</f>
        <v>0.01</v>
      </c>
      <c r="H35" s="5">
        <f t="shared" ref="H35:N35" si="7">MIN(H3:H10)</f>
        <v>0.26</v>
      </c>
      <c r="I35" s="5">
        <f t="shared" si="7"/>
        <v>7.0000000000000007E-2</v>
      </c>
      <c r="J35" s="5">
        <f t="shared" si="7"/>
        <v>0.03</v>
      </c>
      <c r="K35" s="5">
        <f t="shared" si="7"/>
        <v>0.04</v>
      </c>
      <c r="L35" s="5">
        <f t="shared" si="7"/>
        <v>0.11</v>
      </c>
      <c r="M35" s="5">
        <f t="shared" si="7"/>
        <v>0.05</v>
      </c>
      <c r="N35" s="5">
        <f t="shared" si="7"/>
        <v>0.06</v>
      </c>
      <c r="O35" s="6">
        <f>MIN(O3:O29)</f>
        <v>1071.96</v>
      </c>
      <c r="P35" s="6">
        <f t="shared" ref="P35:Q35" si="8">MIN(P3:P29)</f>
        <v>1347.92</v>
      </c>
      <c r="Q35" s="6">
        <f t="shared" si="8"/>
        <v>66.570030581039759</v>
      </c>
    </row>
    <row r="36" spans="1:17" s="4" customFormat="1" x14ac:dyDescent="0.25">
      <c r="A36" s="4" t="s">
        <v>44</v>
      </c>
      <c r="G36" s="5">
        <f>MAX(G3:G10)</f>
        <v>0.02</v>
      </c>
      <c r="H36" s="5">
        <f t="shared" ref="H36:N36" si="9">MAX(H3:H10)</f>
        <v>0.59</v>
      </c>
      <c r="I36" s="5">
        <f t="shared" si="9"/>
        <v>0.1</v>
      </c>
      <c r="J36" s="5">
        <f t="shared" si="9"/>
        <v>0.06</v>
      </c>
      <c r="K36" s="5">
        <f t="shared" si="9"/>
        <v>0.06</v>
      </c>
      <c r="L36" s="5">
        <f t="shared" si="9"/>
        <v>0.17</v>
      </c>
      <c r="M36" s="5">
        <f t="shared" si="9"/>
        <v>0.08</v>
      </c>
      <c r="N36" s="5">
        <f t="shared" si="9"/>
        <v>0.08</v>
      </c>
      <c r="O36" s="6">
        <f>MAX(O3:O29)</f>
        <v>1659.19</v>
      </c>
      <c r="P36" s="6">
        <f t="shared" ref="P36:Q36" si="10">MAX(P3:P29)</f>
        <v>1868.25</v>
      </c>
      <c r="Q36" s="6">
        <f t="shared" si="10"/>
        <v>99.021339508838054</v>
      </c>
    </row>
  </sheetData>
  <sortState xmlns:xlrd2="http://schemas.microsoft.com/office/spreadsheetml/2017/richdata2" ref="A3:AM32">
    <sortCondition descending="1" ref="M3:M32"/>
    <sortCondition descending="1" ref="O3:O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AE5E-5AE3-46DF-898E-1646E58449F2}">
  <sheetPr>
    <pageSetUpPr fitToPage="1"/>
  </sheetPr>
  <dimension ref="A1:L18"/>
  <sheetViews>
    <sheetView tabSelected="1" workbookViewId="0">
      <selection activeCell="J8" sqref="J8"/>
    </sheetView>
  </sheetViews>
  <sheetFormatPr defaultRowHeight="15" x14ac:dyDescent="0.25"/>
  <cols>
    <col min="1" max="1" width="20.140625" customWidth="1"/>
    <col min="2" max="2" width="9.85546875" customWidth="1"/>
    <col min="3" max="3" width="18.140625" bestFit="1" customWidth="1"/>
    <col min="4" max="4" width="11.28515625" customWidth="1"/>
    <col min="5" max="5" width="13.7109375" customWidth="1"/>
    <col min="6" max="6" width="10" customWidth="1"/>
    <col min="7" max="7" width="10.7109375" customWidth="1"/>
    <col min="8" max="8" width="11.85546875" customWidth="1"/>
    <col min="9" max="9" width="11.7109375" customWidth="1"/>
    <col min="10" max="10" width="11.85546875" customWidth="1"/>
    <col min="11" max="11" width="13.85546875" customWidth="1"/>
    <col min="12" max="12" width="17.7109375" customWidth="1"/>
  </cols>
  <sheetData>
    <row r="1" spans="1:12" s="7" customFormat="1" ht="45.75" thickBot="1" x14ac:dyDescent="0.3">
      <c r="A1" s="12" t="s">
        <v>55</v>
      </c>
      <c r="B1" s="13" t="s">
        <v>47</v>
      </c>
      <c r="C1" s="13" t="s">
        <v>48</v>
      </c>
      <c r="D1" s="13" t="s">
        <v>49</v>
      </c>
      <c r="E1" s="13" t="s">
        <v>60</v>
      </c>
      <c r="F1" s="13" t="s">
        <v>50</v>
      </c>
      <c r="G1" s="13" t="s">
        <v>51</v>
      </c>
      <c r="H1" s="13" t="s">
        <v>52</v>
      </c>
      <c r="I1" s="13" t="s">
        <v>53</v>
      </c>
      <c r="J1" s="13" t="s">
        <v>62</v>
      </c>
      <c r="K1" s="13" t="s">
        <v>54</v>
      </c>
      <c r="L1" s="13" t="s">
        <v>61</v>
      </c>
    </row>
    <row r="2" spans="1:12" s="8" customFormat="1" ht="15.75" thickTop="1" x14ac:dyDescent="0.25">
      <c r="A2" s="11" t="s">
        <v>56</v>
      </c>
      <c r="B2" s="14">
        <v>1.375E-2</v>
      </c>
      <c r="C2" s="14">
        <v>0.35375000000000001</v>
      </c>
      <c r="D2" s="14">
        <v>8.4999999999999992E-2</v>
      </c>
      <c r="E2" s="14">
        <v>4.4999999999999991E-2</v>
      </c>
      <c r="F2" s="14">
        <v>4.7499999999999994E-2</v>
      </c>
      <c r="G2" s="14">
        <v>0.13875000000000001</v>
      </c>
      <c r="H2" s="14">
        <v>6.5000000000000002E-2</v>
      </c>
      <c r="I2" s="14">
        <v>7.1250000000000008E-2</v>
      </c>
      <c r="J2" s="15">
        <v>1393.304814814815</v>
      </c>
      <c r="K2" s="15">
        <v>1668.6918518518523</v>
      </c>
      <c r="L2" s="15">
        <v>83.350578009979685</v>
      </c>
    </row>
    <row r="3" spans="1:12" s="8" customFormat="1" x14ac:dyDescent="0.25">
      <c r="A3" s="10" t="s">
        <v>57</v>
      </c>
      <c r="B3" s="16">
        <v>4.8412291827592728E-3</v>
      </c>
      <c r="C3" s="16">
        <v>0.10734727523323535</v>
      </c>
      <c r="D3" s="16">
        <v>8.6602540378443865E-3</v>
      </c>
      <c r="E3" s="16">
        <v>8.6602540378444611E-3</v>
      </c>
      <c r="F3" s="16">
        <v>6.614378277661476E-3</v>
      </c>
      <c r="G3" s="16">
        <v>1.7633419974582367E-2</v>
      </c>
      <c r="H3" s="16">
        <v>8.6602540378444108E-3</v>
      </c>
      <c r="I3" s="16">
        <v>7.8062474979979993E-3</v>
      </c>
      <c r="J3" s="17">
        <v>177.15065288493136</v>
      </c>
      <c r="K3" s="17">
        <v>129.36246570627699</v>
      </c>
      <c r="L3" s="17">
        <v>7.1656463539766317</v>
      </c>
    </row>
    <row r="4" spans="1:12" s="8" customFormat="1" x14ac:dyDescent="0.25">
      <c r="A4" s="10" t="s">
        <v>58</v>
      </c>
      <c r="B4" s="16">
        <v>0.01</v>
      </c>
      <c r="C4" s="16">
        <v>0.26</v>
      </c>
      <c r="D4" s="16">
        <v>7.0000000000000007E-2</v>
      </c>
      <c r="E4" s="16">
        <v>0.03</v>
      </c>
      <c r="F4" s="16">
        <v>0.04</v>
      </c>
      <c r="G4" s="16">
        <v>0.11</v>
      </c>
      <c r="H4" s="16">
        <v>0.05</v>
      </c>
      <c r="I4" s="16">
        <v>0.06</v>
      </c>
      <c r="J4" s="17">
        <v>1071.96</v>
      </c>
      <c r="K4" s="17">
        <v>1347.92</v>
      </c>
      <c r="L4" s="17">
        <v>66.570030581039759</v>
      </c>
    </row>
    <row r="5" spans="1:12" s="8" customFormat="1" x14ac:dyDescent="0.25">
      <c r="A5" s="10" t="s">
        <v>59</v>
      </c>
      <c r="B5" s="16">
        <v>0.02</v>
      </c>
      <c r="C5" s="16">
        <v>0.59</v>
      </c>
      <c r="D5" s="16">
        <v>0.1</v>
      </c>
      <c r="E5" s="16">
        <v>0.06</v>
      </c>
      <c r="F5" s="16">
        <v>0.06</v>
      </c>
      <c r="G5" s="16">
        <v>0.17</v>
      </c>
      <c r="H5" s="16">
        <v>0.08</v>
      </c>
      <c r="I5" s="16">
        <v>0.08</v>
      </c>
      <c r="J5" s="17">
        <v>1659.19</v>
      </c>
      <c r="K5" s="17">
        <v>1868.25</v>
      </c>
      <c r="L5" s="17">
        <v>99.021339508838054</v>
      </c>
    </row>
    <row r="7" spans="1:12" ht="15.75" thickBot="1" x14ac:dyDescent="0.3">
      <c r="A7" s="12" t="s">
        <v>55</v>
      </c>
      <c r="B7" s="19" t="s">
        <v>56</v>
      </c>
      <c r="C7" s="19" t="s">
        <v>57</v>
      </c>
      <c r="D7" s="19" t="s">
        <v>58</v>
      </c>
      <c r="E7" s="19" t="s">
        <v>59</v>
      </c>
    </row>
    <row r="8" spans="1:12" ht="30.75" thickTop="1" x14ac:dyDescent="0.25">
      <c r="A8" s="18" t="s">
        <v>47</v>
      </c>
      <c r="B8" s="14">
        <v>1.375E-2</v>
      </c>
      <c r="C8" s="14">
        <v>4.8412291827592728E-3</v>
      </c>
      <c r="D8" s="14">
        <v>0.01</v>
      </c>
      <c r="E8" s="14">
        <v>0.02</v>
      </c>
    </row>
    <row r="9" spans="1:12" ht="30" x14ac:dyDescent="0.25">
      <c r="A9" s="9" t="s">
        <v>48</v>
      </c>
      <c r="B9" s="16">
        <v>0.35375000000000001</v>
      </c>
      <c r="C9" s="16">
        <v>0.10734727523323535</v>
      </c>
      <c r="D9" s="16">
        <v>0.26</v>
      </c>
      <c r="E9" s="16">
        <v>0.59</v>
      </c>
    </row>
    <row r="10" spans="1:12" ht="30" x14ac:dyDescent="0.25">
      <c r="A10" s="9" t="s">
        <v>49</v>
      </c>
      <c r="B10" s="16">
        <v>8.4999999999999992E-2</v>
      </c>
      <c r="C10" s="16">
        <v>8.6602540378443865E-3</v>
      </c>
      <c r="D10" s="16">
        <v>7.0000000000000007E-2</v>
      </c>
      <c r="E10" s="16">
        <v>0.1</v>
      </c>
    </row>
    <row r="11" spans="1:12" ht="45" x14ac:dyDescent="0.25">
      <c r="A11" s="9" t="s">
        <v>60</v>
      </c>
      <c r="B11" s="16">
        <v>4.4999999999999991E-2</v>
      </c>
      <c r="C11" s="16">
        <v>8.6602540378444611E-3</v>
      </c>
      <c r="D11" s="16">
        <v>0.03</v>
      </c>
      <c r="E11" s="16">
        <v>0.06</v>
      </c>
    </row>
    <row r="12" spans="1:12" ht="30" x14ac:dyDescent="0.25">
      <c r="A12" s="9" t="s">
        <v>50</v>
      </c>
      <c r="B12" s="16">
        <v>4.7499999999999994E-2</v>
      </c>
      <c r="C12" s="16">
        <v>6.614378277661476E-3</v>
      </c>
      <c r="D12" s="16">
        <v>0.04</v>
      </c>
      <c r="E12" s="16">
        <v>0.06</v>
      </c>
    </row>
    <row r="13" spans="1:12" ht="30" x14ac:dyDescent="0.25">
      <c r="A13" s="9" t="s">
        <v>51</v>
      </c>
      <c r="B13" s="16">
        <v>0.13875000000000001</v>
      </c>
      <c r="C13" s="16">
        <v>1.7633419974582367E-2</v>
      </c>
      <c r="D13" s="16">
        <v>0.11</v>
      </c>
      <c r="E13" s="16">
        <v>0.17</v>
      </c>
    </row>
    <row r="14" spans="1:12" ht="30" x14ac:dyDescent="0.25">
      <c r="A14" s="9" t="s">
        <v>52</v>
      </c>
      <c r="B14" s="16">
        <v>6.5000000000000002E-2</v>
      </c>
      <c r="C14" s="16">
        <v>8.6602540378444108E-3</v>
      </c>
      <c r="D14" s="16">
        <v>0.05</v>
      </c>
      <c r="E14" s="16">
        <v>0.08</v>
      </c>
    </row>
    <row r="15" spans="1:12" ht="45" x14ac:dyDescent="0.25">
      <c r="A15" s="9" t="s">
        <v>53</v>
      </c>
      <c r="B15" s="16">
        <v>7.1250000000000008E-2</v>
      </c>
      <c r="C15" s="16">
        <v>7.8062474979979993E-3</v>
      </c>
      <c r="D15" s="16">
        <v>0.06</v>
      </c>
      <c r="E15" s="16">
        <v>0.08</v>
      </c>
    </row>
    <row r="16" spans="1:12" ht="45" x14ac:dyDescent="0.25">
      <c r="A16" s="9" t="s">
        <v>62</v>
      </c>
      <c r="B16" s="17">
        <v>1393.304814814815</v>
      </c>
      <c r="C16" s="17">
        <v>177.15065288493136</v>
      </c>
      <c r="D16" s="17">
        <v>1071.96</v>
      </c>
      <c r="E16" s="17">
        <v>1659.19</v>
      </c>
    </row>
    <row r="17" spans="1:5" ht="30" x14ac:dyDescent="0.25">
      <c r="A17" s="9" t="s">
        <v>54</v>
      </c>
      <c r="B17" s="17">
        <v>1668.6918518518523</v>
      </c>
      <c r="C17" s="17">
        <v>129.36246570627699</v>
      </c>
      <c r="D17" s="17">
        <v>1347.92</v>
      </c>
      <c r="E17" s="17">
        <v>1868.25</v>
      </c>
    </row>
    <row r="18" spans="1:5" ht="45" x14ac:dyDescent="0.25">
      <c r="A18" s="9" t="s">
        <v>61</v>
      </c>
      <c r="B18" s="17">
        <v>83.350578009979685</v>
      </c>
      <c r="C18" s="17">
        <v>7.1656463539766317</v>
      </c>
      <c r="D18" s="17">
        <v>66.570030581039759</v>
      </c>
      <c r="E18" s="17">
        <v>99.021339508838054</v>
      </c>
    </row>
  </sheetData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Summary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cp:lastPrinted>2019-05-07T13:20:27Z</cp:lastPrinted>
  <dcterms:created xsi:type="dcterms:W3CDTF">2019-01-29T17:30:51Z</dcterms:created>
  <dcterms:modified xsi:type="dcterms:W3CDTF">2019-05-07T15:10:46Z</dcterms:modified>
</cp:coreProperties>
</file>